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vinasm\Downloads\"/>
    </mc:Choice>
  </mc:AlternateContent>
  <xr:revisionPtr revIDLastSave="0" documentId="8_{4B294CA3-C0C2-4B50-BCB3-448E2AEA613F}" xr6:coauthVersionLast="47" xr6:coauthVersionMax="47" xr10:uidLastSave="{00000000-0000-0000-0000-000000000000}"/>
  <bookViews>
    <workbookView xWindow="-120" yWindow="-120" windowWidth="38640" windowHeight="21120" activeTab="1" xr2:uid="{679DD238-818E-4726-B57B-6AD9151A517F}"/>
  </bookViews>
  <sheets>
    <sheet name="Užsakymo forma" sheetId="1" r:id="rId1"/>
    <sheet name="Atvykimo vie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13" i="2"/>
  <c r="E26" i="1" l="1"/>
  <c r="E43" i="1"/>
  <c r="E30" i="1" l="1"/>
  <c r="C12" i="2"/>
  <c r="C11" i="2"/>
  <c r="E59" i="1" l="1"/>
  <c r="D59" i="1"/>
  <c r="C10" i="2"/>
  <c r="C6" i="1" l="1"/>
  <c r="C4" i="2"/>
  <c r="C5" i="2"/>
  <c r="C6" i="2"/>
  <c r="C7" i="2"/>
  <c r="C8" i="2"/>
  <c r="C9" i="2"/>
  <c r="C3" i="2"/>
  <c r="D61" i="1" l="1"/>
  <c r="D62" i="1" s="1"/>
</calcChain>
</file>

<file path=xl/sharedStrings.xml><?xml version="1.0" encoding="utf-8"?>
<sst xmlns="http://schemas.openxmlformats.org/spreadsheetml/2006/main" count="113" uniqueCount="105">
  <si>
    <t>AB „KLAIPĖDOS VANDUO“</t>
  </si>
  <si>
    <t>PRAŠYMAS</t>
  </si>
  <si>
    <t>Užsakymo nr.</t>
  </si>
  <si>
    <t>Pildo AB Klaipėdos vanduo darbuotojas</t>
  </si>
  <si>
    <t>Vardas, pavardė / Įmonės pavadinimas, įmonės kodas, PVM mokėtojo kodas</t>
  </si>
  <si>
    <t>Gyvenamas / Registracijos adresas</t>
  </si>
  <si>
    <t>Telefonas, el. paštas (rašyti didžiosiomis raidėmis)</t>
  </si>
  <si>
    <t>Užsakomi nuotekų, paviršinio vandens tyrimai:</t>
  </si>
  <si>
    <t>Tyrimo pavadinimas</t>
  </si>
  <si>
    <t>Normatyvinio dokumento žymuo</t>
  </si>
  <si>
    <t>Vieneto kaina, € be PVM</t>
  </si>
  <si>
    <t>Kiekis vnt. (įrašyti)</t>
  </si>
  <si>
    <t>Skendinčios medžiagos</t>
  </si>
  <si>
    <t>Amonio azotas (spektrometrinis metodas)</t>
  </si>
  <si>
    <t>Nitritų azotas (fotometrinis metodas)</t>
  </si>
  <si>
    <t>Nitratų azotas (skaičiavimo metodas, iš nitratų ir nitritų azotų sumos atėmus nitritų azotą)</t>
  </si>
  <si>
    <t>Nitratų ir nitritų azotų suma (hidrazino metodu)</t>
  </si>
  <si>
    <t>Kjeldalio azotas (Kjeldalio metodu)</t>
  </si>
  <si>
    <t>Sulfatai (turbidimetrinis metodas)</t>
  </si>
  <si>
    <t>Chloridai (titravimo metodas)</t>
  </si>
  <si>
    <t>Fosfatų fosforas (spektrometrinis metodas)</t>
  </si>
  <si>
    <t>Bendrasis fosforas (spektrometrinis metodas)</t>
  </si>
  <si>
    <t>Anijoninės paviršiaus aktyviosios medžiagos (detergentai)</t>
  </si>
  <si>
    <t>Naftos angliavandenilių indeksas C10-C40</t>
  </si>
  <si>
    <t>Riebalai</t>
  </si>
  <si>
    <t>Ištirpęs deguonis</t>
  </si>
  <si>
    <t>Nuotekų mėginio paėmimas</t>
  </si>
  <si>
    <t>Paviršinio vandens mėginio paėmimas iš upių ir upelių</t>
  </si>
  <si>
    <t>Paviršinio vandens mėginio iš Kuršių marių priekrantės paėmimas</t>
  </si>
  <si>
    <t>LST EN ISO 10523:2012</t>
  </si>
  <si>
    <t>LST EN 872:2005</t>
  </si>
  <si>
    <t>ISO 15705:2002</t>
  </si>
  <si>
    <t>LST ISO 7150-1:1998</t>
  </si>
  <si>
    <t>ISO 15923-1:2013, D priedas</t>
  </si>
  <si>
    <t>ISO 15923-1:2013</t>
  </si>
  <si>
    <t>ISO 15923-1:2013, C priedas</t>
  </si>
  <si>
    <t>LST EN 25663:2000, išskyrus 11 p.</t>
  </si>
  <si>
    <t>LST ISO 9297:1998</t>
  </si>
  <si>
    <t>LST EN ISO 6878:2004, 4 sk.</t>
  </si>
  <si>
    <t>LST EN ISO 6878:2004, 7 sk.</t>
  </si>
  <si>
    <t>LST EN 903:2000</t>
  </si>
  <si>
    <t>LST EN ISO 15587-2:2004</t>
  </si>
  <si>
    <t>LST ISO 8288:1998</t>
  </si>
  <si>
    <t>LST EN ISO 15586:2004, išskyrus B priedą</t>
  </si>
  <si>
    <t>LST EN ISO 12846:2012, išskyrus 6 sk.</t>
  </si>
  <si>
    <t>LST EN ISO 9377-2:2002</t>
  </si>
  <si>
    <t>LST EN ISO 5667-3:2024</t>
  </si>
  <si>
    <t>LST EN ISO 5814:2012, išskyrus 7.1 p.</t>
  </si>
  <si>
    <t>ISO 5667-10:2020</t>
  </si>
  <si>
    <t>LST EN ISO 5667-6:2017</t>
  </si>
  <si>
    <t>LST ISO 5667-9:2009 išskyrus 5.1.1, 5.1.3 p.</t>
  </si>
  <si>
    <t>Savivaldybė</t>
  </si>
  <si>
    <t>Klaipėdos m. sav.</t>
  </si>
  <si>
    <t>Klaipėdos r. sav.</t>
  </si>
  <si>
    <t>Kretingos r. sav.</t>
  </si>
  <si>
    <t>Palangos m. sav.</t>
  </si>
  <si>
    <t>Skuodo r. sav.</t>
  </si>
  <si>
    <t>Plungės r. sav.</t>
  </si>
  <si>
    <t>Šilutės r. sav</t>
  </si>
  <si>
    <t>Atvykimo kaina</t>
  </si>
  <si>
    <t>Menu</t>
  </si>
  <si>
    <t>Atvykimo kaina, kai užsakovo adresas yra atitinkamos savivaldybės</t>
  </si>
  <si>
    <t>Pasirinkite savivaldybę</t>
  </si>
  <si>
    <t>Suma, be PVM</t>
  </si>
  <si>
    <t>Suma, su PVM</t>
  </si>
  <si>
    <t>Kiekis</t>
  </si>
  <si>
    <t>1.     Susipažinau su prašomų paslaugų/darbų įkainiais, jų taikymo tvarka bei paslaugų teikimo/darbų atlikimo sąlygomis (www.vanduo.lt) ir su jomis sutinku.</t>
  </si>
  <si>
    <t>2.     Už suteiktas paslaugas/atliktus darbus įsipareigoju sumokėti per 30 dienų nuo sąskaitos išrašymo dienos.</t>
  </si>
  <si>
    <t xml:space="preserve">3.     Tyrimo rezultatai bus pateikti su matavimo neapibrėžtimi. </t>
  </si>
  <si>
    <t>4.     Jei pageidaujate stebėti tyrimą, informaciją apie tai įrašykite į žemiau esančią pastabų/pageidavimų lentelę</t>
  </si>
  <si>
    <t>Pastabos/papildomi duomenys/pageidavimai</t>
  </si>
  <si>
    <t>Vardas, pavardė</t>
  </si>
  <si>
    <t>Parašas</t>
  </si>
  <si>
    <t>Prašymo data</t>
  </si>
  <si>
    <t>Prašymą priėmusio AB „Klaipėdos vanduo“ darbuotojo vardas, pavardė, pareigos</t>
  </si>
  <si>
    <t>Neringos sav.</t>
  </si>
  <si>
    <t>Mėginio ėmimo vieta</t>
  </si>
  <si>
    <t>SVP 16 (Leidimas 2, 2025.01.21)</t>
  </si>
  <si>
    <t>SVP 30 (Leidimas 2, 2025.01.30)</t>
  </si>
  <si>
    <t>Rietavo sav.</t>
  </si>
  <si>
    <t>Gargždų m.</t>
  </si>
  <si>
    <t>LST EN ISO 5815-1:2019, išskyrus 9.6.1 p., A priedą/ LST EN 1899-2:2000, išskyrus 7.2.1 p.</t>
  </si>
  <si>
    <t xml:space="preserve">Bendrasis azotas </t>
  </si>
  <si>
    <t>SVP 37 (Leidimas 2, 2025.01.27)/ LST EN ISO 11905-1:2000, C.2 priedas, išskyrus p. 9.6-9.9</t>
  </si>
  <si>
    <t>Biocheminis deguonies suvartojomas (BDSn)[i]</t>
  </si>
  <si>
    <t>Mėginio konservavimas ir laikymas[iii]</t>
  </si>
  <si>
    <t>iii Galimas mėginio konservavimas ir laikymas 10 darbo dienų po tyrimų protokolo išdavimo datos.</t>
  </si>
  <si>
    <t>ii Pasirinkus bent vieną iš nurodytų metalų tyrimą, parenkamas ir nuotekų paruošimą metalų nustatymui.</t>
  </si>
  <si>
    <t>i Pasirinkus Biocheminio deguonies suvartojimo tyrimą, parenkami ir Vandenilio jonų koncentracijos pH bei Cheminio deguonies suvartojimo (ChDSCr) tyrimai.</t>
  </si>
  <si>
    <t>ISO 15705:2003</t>
  </si>
  <si>
    <t>Cheminis deguonies suvartojimas (ChDSCr) (šis tyrimas pasirenkamas, jei reikia papildomai)</t>
  </si>
  <si>
    <t xml:space="preserve">LST EN ISO 10523:2013 </t>
  </si>
  <si>
    <t>Vandenilio jonų koncentracija pH (šis tyrimas pasirenkamas, jei reikia papildomai)</t>
  </si>
  <si>
    <t>Vandenilio jonų koncentracija pH [i]</t>
  </si>
  <si>
    <t>Cheminis deguonies suvartojimas (ChDSCr) [i]</t>
  </si>
  <si>
    <t>Nuotekų paruošimas metalų nustatymui [ii]</t>
  </si>
  <si>
    <t>Cinkas [ii]</t>
  </si>
  <si>
    <t>Varis [ii]</t>
  </si>
  <si>
    <t>Chromas [ii]</t>
  </si>
  <si>
    <t>Nikelis [ii]</t>
  </si>
  <si>
    <t>Kadmis [ii]</t>
  </si>
  <si>
    <t>Švinas [ii]</t>
  </si>
  <si>
    <t>Gyvsidabris [ii]</t>
  </si>
  <si>
    <t>Pagėgių r. sav.</t>
  </si>
  <si>
    <t>Mažeikių r.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</si>
</sst>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;_-@_-"/>
    <numFmt numFmtId="165" formatCode="yyyy\-mm\-dd;@"/>
  </numFmts>
  <fonts count="12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 Light"/>
      <family val="2"/>
      <charset val="186"/>
    </font>
    <font>
      <sz val="12"/>
      <color theme="1"/>
      <name val="Calibri Light"/>
      <family val="2"/>
      <charset val="186"/>
    </font>
    <font>
      <b/>
      <sz val="11"/>
      <color theme="1"/>
      <name val="Calibri Light"/>
      <family val="2"/>
      <charset val="186"/>
    </font>
    <font>
      <i/>
      <sz val="9"/>
      <color theme="1"/>
      <name val="Calibri Light"/>
      <family val="2"/>
      <charset val="186"/>
    </font>
    <font>
      <sz val="10"/>
      <color theme="1"/>
      <name val="Calibri Light"/>
      <family val="2"/>
      <charset val="186"/>
    </font>
    <font>
      <i/>
      <sz val="10"/>
      <color theme="1"/>
      <name val="Calibri Light"/>
      <family val="2"/>
      <charset val="186"/>
    </font>
    <font>
      <sz val="9"/>
      <color rgb="FF000000"/>
      <name val="Calibri Light"/>
      <family val="2"/>
      <charset val="186"/>
    </font>
    <font>
      <b/>
      <i/>
      <sz val="10"/>
      <color theme="1"/>
      <name val="Calibri Light"/>
      <family val="2"/>
      <charset val="186"/>
    </font>
    <font>
      <b/>
      <sz val="10"/>
      <color theme="1"/>
      <name val="Calibri Light"/>
      <family val="2"/>
      <charset val="186"/>
    </font>
    <font>
      <sz val="9"/>
      <color theme="1"/>
      <name val="Calibri Light"/>
      <family val="2"/>
      <charset val="186"/>
    </font>
    <font>
      <sz val="8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horizontal="right" wrapText="1"/>
    </xf>
    <xf numFmtId="0" fontId="5" fillId="0" borderId="2" xfId="0" applyFont="1" applyBorder="1" applyAlignment="1">
      <alignment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wrapText="1"/>
    </xf>
    <xf numFmtId="0" fontId="5" fillId="2" borderId="3" xfId="0" applyFont="1" applyFill="1" applyBorder="1" applyAlignment="1" applyProtection="1">
      <alignment horizontal="center" wrapText="1"/>
      <protection locked="0"/>
    </xf>
    <xf numFmtId="0" fontId="5" fillId="0" borderId="2" xfId="0" applyFont="1" applyBorder="1"/>
    <xf numFmtId="164" fontId="5" fillId="0" borderId="1" xfId="0" applyNumberFormat="1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164" fontId="9" fillId="0" borderId="1" xfId="0" applyNumberFormat="1" applyFont="1" applyBorder="1" applyAlignment="1">
      <alignment horizontal="center" wrapText="1"/>
    </xf>
    <xf numFmtId="0" fontId="5" fillId="0" borderId="7" xfId="0" applyFont="1" applyBorder="1"/>
    <xf numFmtId="0" fontId="9" fillId="0" borderId="8" xfId="0" applyFont="1" applyBorder="1" applyAlignment="1">
      <alignment wrapText="1"/>
    </xf>
    <xf numFmtId="164" fontId="9" fillId="0" borderId="8" xfId="0" applyNumberFormat="1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1" fillId="0" borderId="0" xfId="0" applyFont="1" applyProtection="1">
      <protection locked="0"/>
    </xf>
    <xf numFmtId="165" fontId="1" fillId="2" borderId="0" xfId="0" applyNumberFormat="1" applyFont="1" applyFill="1" applyAlignment="1" applyProtection="1">
      <alignment horizontal="center"/>
      <protection locked="0"/>
    </xf>
    <xf numFmtId="0" fontId="5" fillId="0" borderId="2" xfId="0" applyFont="1" applyBorder="1" applyAlignment="1">
      <alignment vertical="center" wrapText="1"/>
    </xf>
    <xf numFmtId="0" fontId="5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  <xf numFmtId="164" fontId="1" fillId="2" borderId="1" xfId="0" applyNumberFormat="1" applyFont="1" applyFill="1" applyBorder="1" applyAlignment="1" applyProtection="1">
      <alignment horizontal="center" wrapText="1"/>
      <protection locked="0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186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 Light"/>
        <family val="2"/>
        <charset val="186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 Light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186"/>
        <scheme val="none"/>
      </font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 Light"/>
        <family val="2"/>
        <charset val="186"/>
        <scheme val="none"/>
      </font>
    </dxf>
    <dxf>
      <border outline="0"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 Light"/>
        <family val="2"/>
        <charset val="186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1504949</xdr:colOff>
      <xdr:row>0</xdr:row>
      <xdr:rowOff>59532</xdr:rowOff>
    </xdr:from>
    <xdr:to>
      <xdr:col>3</xdr:col>
      <xdr:colOff>318372</xdr:colOff>
      <xdr:row>2</xdr:row>
      <xdr:rowOff>158022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AE0178AC-685D-38C2-AF36-CD26265A3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355" y="59532"/>
          <a:ext cx="2331720" cy="4794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17251C-5FCD-4D93-9D80-790A476BC5EA}" name="Table1" displayName="Table1" ref="B25:E62" totalsRowShown="0" headerRowDxfId="8" dataDxfId="6" headerRowBorderDxfId="7" tableBorderDxfId="5" totalsRowBorderDxfId="4">
  <autoFilter ref="B25:E62" xr:uid="{1617251C-5FCD-4D93-9D80-790A476BC5EA}"/>
  <tableColumns count="4">
    <tableColumn id="1" xr3:uid="{2BAB54D3-F7D8-4139-9B4C-F3B6A4F98D99}" name="Tyrimo pavadinimas" dataDxfId="3"/>
    <tableColumn id="2" xr3:uid="{C65ADC2B-E3A2-4947-800E-0E4C8414A9EE}" name="Normatyvinio dokumento žymuo" dataDxfId="2"/>
    <tableColumn id="3" xr3:uid="{46ADF0B9-D3A6-41E7-B4EF-D56CEF216B1D}" name="Vieneto kaina, € be PVM" dataDxfId="1"/>
    <tableColumn id="4" xr3:uid="{BF81A662-D316-4BF2-902E-3C375939EAAE}" name="Kiekis vnt. (įrašyti)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B1CBF-A18F-4CDD-B80F-A1BAD17B69DD}">
  <dimension ref="B4:E87"/>
  <sheetViews>
    <sheetView showGridLines="0" topLeftCell="A53" zoomScale="130" zoomScaleNormal="130" workbookViewId="0">
      <selection activeCell="I69" sqref="I69"/>
    </sheetView>
  </sheetViews>
  <sheetFormatPr defaultRowHeight="15" x14ac:dyDescent="0.25"/>
  <cols>
    <col min="1" max="1" width="3" style="1" customWidth="1"/>
    <col min="2" max="2" width="30.140625" style="1" customWidth="1"/>
    <col min="3" max="3" width="22.5703125" style="11" customWidth="1"/>
    <col min="4" max="4" width="10.5703125" style="3" customWidth="1"/>
    <col min="5" max="5" width="10" style="10" customWidth="1"/>
    <col min="6" max="16384" width="9.140625" style="1"/>
  </cols>
  <sheetData>
    <row r="4" spans="2:5" x14ac:dyDescent="0.25">
      <c r="C4" s="1" t="s">
        <v>0</v>
      </c>
      <c r="D4" s="1"/>
      <c r="E4" s="1"/>
    </row>
    <row r="5" spans="2:5" ht="15.75" x14ac:dyDescent="0.25">
      <c r="C5" s="2" t="s">
        <v>1</v>
      </c>
      <c r="E5" s="1"/>
    </row>
    <row r="6" spans="2:5" x14ac:dyDescent="0.25">
      <c r="B6" s="12" t="s">
        <v>73</v>
      </c>
      <c r="C6" s="33">
        <f ca="1">TODAY()</f>
        <v>46136</v>
      </c>
      <c r="E6" s="4"/>
    </row>
    <row r="8" spans="2:5" x14ac:dyDescent="0.25">
      <c r="B8" s="5" t="s">
        <v>3</v>
      </c>
      <c r="C8" s="1"/>
      <c r="D8" s="1"/>
      <c r="E8" s="6"/>
    </row>
    <row r="9" spans="2:5" x14ac:dyDescent="0.25">
      <c r="B9" s="7" t="s">
        <v>2</v>
      </c>
      <c r="C9" s="32"/>
      <c r="D9" s="1"/>
      <c r="E9" s="8"/>
    </row>
    <row r="11" spans="2:5" x14ac:dyDescent="0.25">
      <c r="B11" s="36"/>
      <c r="C11" s="36"/>
      <c r="D11" s="36"/>
      <c r="E11" s="36"/>
    </row>
    <row r="12" spans="2:5" x14ac:dyDescent="0.25">
      <c r="B12" s="40" t="s">
        <v>4</v>
      </c>
      <c r="C12" s="40"/>
      <c r="D12" s="40"/>
      <c r="E12" s="40"/>
    </row>
    <row r="14" spans="2:5" x14ac:dyDescent="0.25">
      <c r="B14" s="37"/>
      <c r="C14" s="37"/>
      <c r="D14" s="37"/>
      <c r="E14" s="37"/>
    </row>
    <row r="15" spans="2:5" x14ac:dyDescent="0.25">
      <c r="B15" s="41" t="s">
        <v>5</v>
      </c>
      <c r="C15" s="41"/>
      <c r="D15" s="41"/>
      <c r="E15" s="41"/>
    </row>
    <row r="17" spans="2:5" x14ac:dyDescent="0.25">
      <c r="B17" s="36"/>
      <c r="C17" s="36"/>
      <c r="D17" s="36"/>
      <c r="E17" s="36"/>
    </row>
    <row r="18" spans="2:5" x14ac:dyDescent="0.25">
      <c r="B18" s="41" t="s">
        <v>76</v>
      </c>
      <c r="C18" s="41"/>
      <c r="D18" s="41"/>
      <c r="E18" s="41"/>
    </row>
    <row r="20" spans="2:5" x14ac:dyDescent="0.25">
      <c r="B20" s="36"/>
      <c r="C20" s="36"/>
      <c r="D20" s="36"/>
      <c r="E20" s="36"/>
    </row>
    <row r="21" spans="2:5" x14ac:dyDescent="0.25">
      <c r="B21" s="41" t="s">
        <v>6</v>
      </c>
      <c r="C21" s="41"/>
      <c r="D21" s="41"/>
      <c r="E21" s="41"/>
    </row>
    <row r="23" spans="2:5" x14ac:dyDescent="0.25">
      <c r="B23" s="39" t="s">
        <v>7</v>
      </c>
      <c r="C23" s="39"/>
      <c r="D23" s="39"/>
      <c r="E23" s="39"/>
    </row>
    <row r="25" spans="2:5" ht="38.25" x14ac:dyDescent="0.25">
      <c r="B25" s="14" t="s">
        <v>8</v>
      </c>
      <c r="C25" s="15" t="s">
        <v>9</v>
      </c>
      <c r="D25" s="16" t="s">
        <v>10</v>
      </c>
      <c r="E25" s="17" t="s">
        <v>11</v>
      </c>
    </row>
    <row r="26" spans="2:5" x14ac:dyDescent="0.25">
      <c r="B26" s="13" t="s">
        <v>93</v>
      </c>
      <c r="C26" s="9" t="s">
        <v>29</v>
      </c>
      <c r="D26" s="18">
        <v>2.5</v>
      </c>
      <c r="E26" s="35">
        <f>IF(E29&gt;0,E29,0)</f>
        <v>0</v>
      </c>
    </row>
    <row r="27" spans="2:5" ht="38.25" x14ac:dyDescent="0.25">
      <c r="B27" s="34" t="s">
        <v>92</v>
      </c>
      <c r="C27" s="9" t="s">
        <v>91</v>
      </c>
      <c r="D27" s="18">
        <v>2.5</v>
      </c>
      <c r="E27" s="19">
        <v>0</v>
      </c>
    </row>
    <row r="28" spans="2:5" x14ac:dyDescent="0.25">
      <c r="B28" s="13" t="s">
        <v>12</v>
      </c>
      <c r="C28" s="9" t="s">
        <v>30</v>
      </c>
      <c r="D28" s="18">
        <v>9</v>
      </c>
      <c r="E28" s="19">
        <v>0</v>
      </c>
    </row>
    <row r="29" spans="2:5" ht="51.75" x14ac:dyDescent="0.25">
      <c r="B29" s="34" t="s">
        <v>84</v>
      </c>
      <c r="C29" s="9" t="s">
        <v>81</v>
      </c>
      <c r="D29" s="18">
        <v>9</v>
      </c>
      <c r="E29" s="19">
        <v>0</v>
      </c>
    </row>
    <row r="30" spans="2:5" ht="26.25" x14ac:dyDescent="0.25">
      <c r="B30" s="13" t="s">
        <v>94</v>
      </c>
      <c r="C30" s="9" t="s">
        <v>31</v>
      </c>
      <c r="D30" s="18">
        <v>10</v>
      </c>
      <c r="E30" s="35">
        <f>IF(E29&gt;0,E29,0)</f>
        <v>0</v>
      </c>
    </row>
    <row r="31" spans="2:5" ht="39" x14ac:dyDescent="0.25">
      <c r="B31" s="13" t="s">
        <v>90</v>
      </c>
      <c r="C31" s="9" t="s">
        <v>89</v>
      </c>
      <c r="D31" s="18">
        <v>10</v>
      </c>
      <c r="E31" s="19">
        <v>0</v>
      </c>
    </row>
    <row r="32" spans="2:5" ht="26.25" x14ac:dyDescent="0.25">
      <c r="B32" s="13" t="s">
        <v>13</v>
      </c>
      <c r="C32" s="9" t="s">
        <v>32</v>
      </c>
      <c r="D32" s="18">
        <v>5.5</v>
      </c>
      <c r="E32" s="19">
        <v>0</v>
      </c>
    </row>
    <row r="33" spans="2:5" ht="26.25" x14ac:dyDescent="0.25">
      <c r="B33" s="13" t="s">
        <v>14</v>
      </c>
      <c r="C33" s="9" t="s">
        <v>33</v>
      </c>
      <c r="D33" s="18">
        <v>7</v>
      </c>
      <c r="E33" s="19">
        <v>0</v>
      </c>
    </row>
    <row r="34" spans="2:5" ht="39" x14ac:dyDescent="0.25">
      <c r="B34" s="13" t="s">
        <v>15</v>
      </c>
      <c r="C34" s="9" t="s">
        <v>34</v>
      </c>
      <c r="D34" s="18">
        <v>8</v>
      </c>
      <c r="E34" s="19">
        <v>0</v>
      </c>
    </row>
    <row r="35" spans="2:5" ht="26.25" x14ac:dyDescent="0.25">
      <c r="B35" s="13" t="s">
        <v>17</v>
      </c>
      <c r="C35" s="9" t="s">
        <v>36</v>
      </c>
      <c r="D35" s="18">
        <v>10</v>
      </c>
      <c r="E35" s="19">
        <v>0</v>
      </c>
    </row>
    <row r="36" spans="2:5" ht="26.25" x14ac:dyDescent="0.25">
      <c r="B36" s="13" t="s">
        <v>16</v>
      </c>
      <c r="C36" s="9" t="s">
        <v>35</v>
      </c>
      <c r="D36" s="18">
        <v>7</v>
      </c>
      <c r="E36" s="19">
        <v>0</v>
      </c>
    </row>
    <row r="37" spans="2:5" ht="51.75" x14ac:dyDescent="0.25">
      <c r="B37" s="13" t="s">
        <v>82</v>
      </c>
      <c r="C37" s="9" t="s">
        <v>83</v>
      </c>
      <c r="D37" s="18">
        <v>16</v>
      </c>
      <c r="E37" s="19">
        <v>0</v>
      </c>
    </row>
    <row r="38" spans="2:5" ht="26.25" x14ac:dyDescent="0.25">
      <c r="B38" s="34" t="s">
        <v>18</v>
      </c>
      <c r="C38" s="9" t="s">
        <v>77</v>
      </c>
      <c r="D38" s="18">
        <v>8</v>
      </c>
      <c r="E38" s="19">
        <v>0</v>
      </c>
    </row>
    <row r="39" spans="2:5" x14ac:dyDescent="0.25">
      <c r="B39" s="13" t="s">
        <v>19</v>
      </c>
      <c r="C39" s="9" t="s">
        <v>37</v>
      </c>
      <c r="D39" s="18">
        <v>5.2</v>
      </c>
      <c r="E39" s="19">
        <v>0</v>
      </c>
    </row>
    <row r="40" spans="2:5" ht="26.25" x14ac:dyDescent="0.25">
      <c r="B40" s="13" t="s">
        <v>20</v>
      </c>
      <c r="C40" s="9" t="s">
        <v>38</v>
      </c>
      <c r="D40" s="18">
        <v>6.5</v>
      </c>
      <c r="E40" s="19">
        <v>0</v>
      </c>
    </row>
    <row r="41" spans="2:5" ht="26.25" x14ac:dyDescent="0.25">
      <c r="B41" s="13" t="s">
        <v>21</v>
      </c>
      <c r="C41" s="9" t="s">
        <v>39</v>
      </c>
      <c r="D41" s="18">
        <v>9</v>
      </c>
      <c r="E41" s="19">
        <v>0</v>
      </c>
    </row>
    <row r="42" spans="2:5" ht="26.25" x14ac:dyDescent="0.25">
      <c r="B42" s="13" t="s">
        <v>22</v>
      </c>
      <c r="C42" s="9" t="s">
        <v>40</v>
      </c>
      <c r="D42" s="18">
        <v>12</v>
      </c>
      <c r="E42" s="19">
        <v>0</v>
      </c>
    </row>
    <row r="43" spans="2:5" ht="26.25" x14ac:dyDescent="0.25">
      <c r="B43" s="13" t="s">
        <v>95</v>
      </c>
      <c r="C43" s="9" t="s">
        <v>41</v>
      </c>
      <c r="D43" s="18">
        <v>13</v>
      </c>
      <c r="E43" s="35">
        <f>IF(SUM(E44:E50)&gt;0,MAX(E44:E50),0)</f>
        <v>0</v>
      </c>
    </row>
    <row r="44" spans="2:5" x14ac:dyDescent="0.25">
      <c r="B44" s="13" t="s">
        <v>96</v>
      </c>
      <c r="C44" s="9" t="s">
        <v>42</v>
      </c>
      <c r="D44" s="18">
        <v>17</v>
      </c>
      <c r="E44" s="19">
        <v>0</v>
      </c>
    </row>
    <row r="45" spans="2:5" x14ac:dyDescent="0.25">
      <c r="B45" s="13" t="s">
        <v>97</v>
      </c>
      <c r="C45" s="9" t="s">
        <v>42</v>
      </c>
      <c r="D45" s="18">
        <v>17</v>
      </c>
      <c r="E45" s="19">
        <v>0</v>
      </c>
    </row>
    <row r="46" spans="2:5" ht="26.25" x14ac:dyDescent="0.25">
      <c r="B46" s="13" t="s">
        <v>98</v>
      </c>
      <c r="C46" s="9" t="s">
        <v>43</v>
      </c>
      <c r="D46" s="18">
        <v>17</v>
      </c>
      <c r="E46" s="19">
        <v>0</v>
      </c>
    </row>
    <row r="47" spans="2:5" ht="26.25" x14ac:dyDescent="0.25">
      <c r="B47" s="13" t="s">
        <v>99</v>
      </c>
      <c r="C47" s="9" t="s">
        <v>43</v>
      </c>
      <c r="D47" s="18">
        <v>17</v>
      </c>
      <c r="E47" s="19">
        <v>0</v>
      </c>
    </row>
    <row r="48" spans="2:5" ht="26.25" x14ac:dyDescent="0.25">
      <c r="B48" s="13" t="s">
        <v>100</v>
      </c>
      <c r="C48" s="9" t="s">
        <v>43</v>
      </c>
      <c r="D48" s="18">
        <v>17</v>
      </c>
      <c r="E48" s="19">
        <v>0</v>
      </c>
    </row>
    <row r="49" spans="2:5" ht="26.25" x14ac:dyDescent="0.25">
      <c r="B49" s="13" t="s">
        <v>101</v>
      </c>
      <c r="C49" s="9" t="s">
        <v>43</v>
      </c>
      <c r="D49" s="18">
        <v>17</v>
      </c>
      <c r="E49" s="19">
        <v>0</v>
      </c>
    </row>
    <row r="50" spans="2:5" ht="26.25" x14ac:dyDescent="0.25">
      <c r="B50" s="13" t="s">
        <v>102</v>
      </c>
      <c r="C50" s="9" t="s">
        <v>44</v>
      </c>
      <c r="D50" s="18">
        <v>17</v>
      </c>
      <c r="E50" s="19">
        <v>0</v>
      </c>
    </row>
    <row r="51" spans="2:5" ht="26.25" x14ac:dyDescent="0.25">
      <c r="B51" s="13" t="s">
        <v>23</v>
      </c>
      <c r="C51" s="9" t="s">
        <v>45</v>
      </c>
      <c r="D51" s="18">
        <v>45</v>
      </c>
      <c r="E51" s="19">
        <v>0</v>
      </c>
    </row>
    <row r="52" spans="2:5" ht="26.25" x14ac:dyDescent="0.25">
      <c r="B52" s="34" t="s">
        <v>24</v>
      </c>
      <c r="C52" s="9" t="s">
        <v>78</v>
      </c>
      <c r="D52" s="18">
        <v>15</v>
      </c>
      <c r="E52" s="19">
        <v>0</v>
      </c>
    </row>
    <row r="53" spans="2:5" ht="26.25" x14ac:dyDescent="0.25">
      <c r="B53" s="13" t="s">
        <v>25</v>
      </c>
      <c r="C53" s="9" t="s">
        <v>47</v>
      </c>
      <c r="D53" s="18">
        <v>4.5</v>
      </c>
      <c r="E53" s="19">
        <v>0</v>
      </c>
    </row>
    <row r="54" spans="2:5" x14ac:dyDescent="0.25">
      <c r="B54" s="13" t="s">
        <v>85</v>
      </c>
      <c r="C54" s="9" t="s">
        <v>46</v>
      </c>
      <c r="D54" s="18">
        <v>5</v>
      </c>
      <c r="E54" s="19">
        <v>0</v>
      </c>
    </row>
    <row r="55" spans="2:5" x14ac:dyDescent="0.25">
      <c r="B55" s="13" t="s">
        <v>26</v>
      </c>
      <c r="C55" s="9" t="s">
        <v>48</v>
      </c>
      <c r="D55" s="18">
        <v>8</v>
      </c>
      <c r="E55" s="19">
        <v>0</v>
      </c>
    </row>
    <row r="56" spans="2:5" ht="26.25" x14ac:dyDescent="0.25">
      <c r="B56" s="13" t="s">
        <v>27</v>
      </c>
      <c r="C56" s="9" t="s">
        <v>49</v>
      </c>
      <c r="D56" s="18">
        <v>8</v>
      </c>
      <c r="E56" s="19">
        <v>0</v>
      </c>
    </row>
    <row r="57" spans="2:5" ht="26.25" x14ac:dyDescent="0.25">
      <c r="B57" s="13" t="s">
        <v>28</v>
      </c>
      <c r="C57" s="9" t="s">
        <v>50</v>
      </c>
      <c r="D57" s="18">
        <v>8</v>
      </c>
      <c r="E57" s="19">
        <v>0</v>
      </c>
    </row>
    <row r="58" spans="2:5" ht="15" customHeight="1" x14ac:dyDescent="0.25">
      <c r="B58" s="20"/>
      <c r="C58" s="9"/>
      <c r="D58" s="21"/>
      <c r="E58" s="22"/>
    </row>
    <row r="59" spans="2:5" ht="26.25" x14ac:dyDescent="0.25">
      <c r="B59" s="13" t="s">
        <v>61</v>
      </c>
      <c r="C59" s="23" t="s">
        <v>62</v>
      </c>
      <c r="D59" s="24">
        <f>VLOOKUP('Užsakymo forma'!C59,'Atvykimo vietos'!C2:D10,2,FALSE)</f>
        <v>0</v>
      </c>
      <c r="E59" s="25">
        <f>VLOOKUP(C59,'Atvykimo vietos'!C2:E10,3,FALSE)</f>
        <v>0</v>
      </c>
    </row>
    <row r="60" spans="2:5" x14ac:dyDescent="0.25">
      <c r="B60" s="20"/>
      <c r="C60" s="9"/>
      <c r="D60" s="21"/>
      <c r="E60" s="22"/>
    </row>
    <row r="61" spans="2:5" x14ac:dyDescent="0.25">
      <c r="B61" s="20"/>
      <c r="C61" s="26" t="s">
        <v>63</v>
      </c>
      <c r="D61" s="27">
        <f>SUMPRODUCT($D$26:$D$59,$E$26:$E$59)</f>
        <v>0</v>
      </c>
      <c r="E61" s="22"/>
    </row>
    <row r="62" spans="2:5" x14ac:dyDescent="0.25">
      <c r="B62" s="28"/>
      <c r="C62" s="29" t="s">
        <v>64</v>
      </c>
      <c r="D62" s="30">
        <f>D61*1.21</f>
        <v>0</v>
      </c>
      <c r="E62" s="31"/>
    </row>
    <row r="64" spans="2:5" ht="26.25" customHeight="1" x14ac:dyDescent="0.25">
      <c r="B64" s="38" t="s">
        <v>66</v>
      </c>
      <c r="C64" s="38"/>
      <c r="D64" s="38"/>
      <c r="E64" s="38"/>
    </row>
    <row r="65" spans="2:5" ht="26.25" customHeight="1" x14ac:dyDescent="0.25">
      <c r="B65" s="45" t="s">
        <v>67</v>
      </c>
      <c r="C65" s="45"/>
      <c r="D65" s="45"/>
      <c r="E65" s="45"/>
    </row>
    <row r="66" spans="2:5" x14ac:dyDescent="0.25">
      <c r="B66" s="44" t="s">
        <v>68</v>
      </c>
      <c r="C66" s="44"/>
      <c r="D66" s="44"/>
      <c r="E66" s="44"/>
    </row>
    <row r="67" spans="2:5" ht="23.25" customHeight="1" x14ac:dyDescent="0.25">
      <c r="B67" s="43" t="s">
        <v>69</v>
      </c>
      <c r="C67" s="43"/>
      <c r="D67" s="43"/>
      <c r="E67" s="43"/>
    </row>
    <row r="73" spans="2:5" x14ac:dyDescent="0.25">
      <c r="B73" s="36"/>
      <c r="C73" s="36"/>
      <c r="D73" s="36"/>
      <c r="E73" s="36"/>
    </row>
    <row r="74" spans="2:5" x14ac:dyDescent="0.25">
      <c r="B74" s="36"/>
      <c r="C74" s="36"/>
      <c r="D74" s="36"/>
      <c r="E74" s="36"/>
    </row>
    <row r="75" spans="2:5" x14ac:dyDescent="0.25">
      <c r="B75" s="49" t="s">
        <v>70</v>
      </c>
      <c r="C75" s="49"/>
      <c r="D75" s="49"/>
      <c r="E75" s="49"/>
    </row>
    <row r="77" spans="2:5" x14ac:dyDescent="0.25">
      <c r="B77" s="36"/>
      <c r="C77" s="36"/>
      <c r="D77" s="36"/>
      <c r="E77" s="36"/>
    </row>
    <row r="78" spans="2:5" x14ac:dyDescent="0.25">
      <c r="B78" s="36"/>
      <c r="C78" s="36"/>
      <c r="D78" s="36"/>
      <c r="E78" s="36"/>
    </row>
    <row r="79" spans="2:5" x14ac:dyDescent="0.25">
      <c r="B79" s="49" t="s">
        <v>71</v>
      </c>
      <c r="C79" s="49"/>
      <c r="D79" s="49" t="s">
        <v>72</v>
      </c>
      <c r="E79" s="49"/>
    </row>
    <row r="81" spans="2:5" x14ac:dyDescent="0.25">
      <c r="B81" s="36"/>
      <c r="C81" s="36"/>
      <c r="D81" s="47"/>
      <c r="E81" s="47"/>
    </row>
    <row r="82" spans="2:5" x14ac:dyDescent="0.25">
      <c r="B82" s="36"/>
      <c r="C82" s="36"/>
      <c r="D82" s="47"/>
      <c r="E82" s="47"/>
    </row>
    <row r="83" spans="2:5" ht="26.25" customHeight="1" x14ac:dyDescent="0.25">
      <c r="B83" s="46" t="s">
        <v>74</v>
      </c>
      <c r="C83" s="46"/>
      <c r="D83" s="48" t="s">
        <v>72</v>
      </c>
      <c r="E83" s="48"/>
    </row>
    <row r="85" spans="2:5" ht="28.5" customHeight="1" x14ac:dyDescent="0.25">
      <c r="B85" s="38" t="s">
        <v>88</v>
      </c>
      <c r="C85" s="38"/>
      <c r="D85" s="38"/>
      <c r="E85" s="38"/>
    </row>
    <row r="86" spans="2:5" ht="24" customHeight="1" x14ac:dyDescent="0.25">
      <c r="B86" s="38" t="s">
        <v>87</v>
      </c>
      <c r="C86" s="38"/>
      <c r="D86" s="38"/>
      <c r="E86" s="38"/>
    </row>
    <row r="87" spans="2:5" x14ac:dyDescent="0.25">
      <c r="B87" s="42" t="s">
        <v>86</v>
      </c>
      <c r="C87" s="42"/>
      <c r="D87" s="42"/>
      <c r="E87" s="42"/>
    </row>
  </sheetData>
  <sheetProtection algorithmName="SHA-512" hashValue="YN3Bt5TV1cvBqcrlDxMlN/tisCRlR8ZNQ5lPcNS8nFuOwKadBl7TkBymxQOIQ9ddOW1Cg7iyCsE90BICeJc6Hg==" saltValue="LoVLbJgvNfymRMgZTfrfEQ==" spinCount="100000" sheet="1" formatCells="0" formatColumns="0" formatRows="0" insertColumns="0" insertRows="0" insertHyperlinks="0" deleteColumns="0" deleteRows="0" sort="0" autoFilter="0" pivotTables="0"/>
  <mergeCells count="26">
    <mergeCell ref="B86:E86"/>
    <mergeCell ref="B87:E87"/>
    <mergeCell ref="B67:E67"/>
    <mergeCell ref="B66:E66"/>
    <mergeCell ref="B65:E65"/>
    <mergeCell ref="B85:E85"/>
    <mergeCell ref="B83:C83"/>
    <mergeCell ref="B81:C82"/>
    <mergeCell ref="D81:E82"/>
    <mergeCell ref="D83:E83"/>
    <mergeCell ref="B75:E75"/>
    <mergeCell ref="B73:E74"/>
    <mergeCell ref="B77:C78"/>
    <mergeCell ref="B79:C79"/>
    <mergeCell ref="D79:E79"/>
    <mergeCell ref="D77:E78"/>
    <mergeCell ref="B11:E11"/>
    <mergeCell ref="B14:E14"/>
    <mergeCell ref="B17:E17"/>
    <mergeCell ref="B20:E20"/>
    <mergeCell ref="B64:E64"/>
    <mergeCell ref="B23:E23"/>
    <mergeCell ref="B12:E12"/>
    <mergeCell ref="B15:E15"/>
    <mergeCell ref="B18:E18"/>
    <mergeCell ref="B21:E21"/>
  </mergeCells>
  <phoneticPr fontId="11" type="noConversion"/>
  <dataValidations count="1">
    <dataValidation type="whole" allowBlank="1" showInputMessage="1" showErrorMessage="1" sqref="E1:E4 C5 E68:E72 E76 E80 E84 E88:E1048576 E6:E63" xr:uid="{96E33105-61B6-4D9D-B22C-DDB0951926FC}">
      <formula1>0</formula1>
      <formula2>1000</formula2>
    </dataValidation>
  </dataValidations>
  <pageMargins left="0.7" right="0.7" top="0.75" bottom="0.75" header="0.3" footer="0.3"/>
  <pageSetup paperSize="9" orientation="portrait" r:id="rId1"/>
  <headerFooter>
    <oddFooter>&amp;LAB „Klaipėdos vanduo“ | Reg. nr. 140089260 | PVM kodas LT400892610 | Ryšininkų g. 11, LT-91116 Klaipėda
Tel. +370 46 220220 | El. paštas: info@vanduo.lt | www.vanduo.lt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sirinkite savivaldybę" xr:uid="{93DDBC1D-5012-4D0C-A1E2-0A13EECEDCF5}">
          <x14:formula1>
            <xm:f>'Atvykimo vietos'!$C$2:$C$14</xm:f>
          </x14:formula1>
          <xm:sqref>C59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38B8C-24B1-4822-A500-0A10A5FDA44B}">
  <dimension ref="A1:E14"/>
  <sheetViews>
    <sheetView tabSelected="1" workbookViewId="0">
      <selection activeCell="K15" sqref="K15"/>
    </sheetView>
  </sheetViews>
  <sheetFormatPr defaultRowHeight="15" x14ac:dyDescent="0.25"/>
  <cols>
    <col min="1" max="1" width="16.7109375" bestFit="1" customWidth="1"/>
    <col min="2" max="2" width="14.42578125" hidden="1" customWidth="1"/>
    <col min="3" max="3" width="22.28515625" bestFit="1" customWidth="1"/>
    <col min="4" max="4" width="14.42578125" bestFit="1" customWidth="1"/>
  </cols>
  <sheetData>
    <row r="1" spans="1:5" x14ac:dyDescent="0.25">
      <c r="A1" t="s">
        <v>51</v>
      </c>
      <c r="B1" t="s">
        <v>59</v>
      </c>
      <c r="C1" t="s">
        <v>60</v>
      </c>
      <c r="D1" t="s">
        <v>59</v>
      </c>
      <c r="E1" t="s">
        <v>65</v>
      </c>
    </row>
    <row r="2" spans="1:5" x14ac:dyDescent="0.25">
      <c r="A2" t="s">
        <v>62</v>
      </c>
      <c r="B2">
        <v>0</v>
      </c>
      <c r="C2" t="s">
        <v>62</v>
      </c>
      <c r="D2">
        <v>0</v>
      </c>
      <c r="E2">
        <v>0</v>
      </c>
    </row>
    <row r="3" spans="1:5" x14ac:dyDescent="0.25">
      <c r="A3" t="s">
        <v>52</v>
      </c>
      <c r="B3">
        <v>10</v>
      </c>
      <c r="C3" t="str">
        <f t="shared" ref="C3:C9" si="0">_xlfn.CONCAT(A3," (",B3," €)")</f>
        <v>Klaipėdos m. sav. (10 €)</v>
      </c>
      <c r="D3">
        <v>10</v>
      </c>
      <c r="E3">
        <v>1</v>
      </c>
    </row>
    <row r="4" spans="1:5" x14ac:dyDescent="0.25">
      <c r="A4" t="s">
        <v>53</v>
      </c>
      <c r="B4">
        <v>35</v>
      </c>
      <c r="C4" t="str">
        <f t="shared" si="0"/>
        <v>Klaipėdos r. sav. (35 €)</v>
      </c>
      <c r="D4">
        <v>35</v>
      </c>
      <c r="E4">
        <v>1</v>
      </c>
    </row>
    <row r="5" spans="1:5" x14ac:dyDescent="0.25">
      <c r="A5" t="s">
        <v>54</v>
      </c>
      <c r="B5">
        <v>40</v>
      </c>
      <c r="C5" t="str">
        <f t="shared" si="0"/>
        <v>Kretingos r. sav. (40 €)</v>
      </c>
      <c r="D5">
        <v>40</v>
      </c>
      <c r="E5">
        <v>1</v>
      </c>
    </row>
    <row r="6" spans="1:5" x14ac:dyDescent="0.25">
      <c r="A6" t="s">
        <v>55</v>
      </c>
      <c r="B6">
        <v>45</v>
      </c>
      <c r="C6" t="str">
        <f t="shared" si="0"/>
        <v>Palangos m. sav. (45 €)</v>
      </c>
      <c r="D6">
        <v>45</v>
      </c>
      <c r="E6">
        <v>1</v>
      </c>
    </row>
    <row r="7" spans="1:5" x14ac:dyDescent="0.25">
      <c r="A7" t="s">
        <v>56</v>
      </c>
      <c r="B7">
        <v>130</v>
      </c>
      <c r="C7" t="str">
        <f t="shared" si="0"/>
        <v>Skuodo r. sav. (130 €)</v>
      </c>
      <c r="D7">
        <v>130</v>
      </c>
      <c r="E7">
        <v>1</v>
      </c>
    </row>
    <row r="8" spans="1:5" x14ac:dyDescent="0.25">
      <c r="A8" t="s">
        <v>57</v>
      </c>
      <c r="B8">
        <v>80</v>
      </c>
      <c r="C8" t="str">
        <f t="shared" si="0"/>
        <v>Plungės r. sav. (80 €)</v>
      </c>
      <c r="D8">
        <v>80</v>
      </c>
      <c r="E8">
        <v>1</v>
      </c>
    </row>
    <row r="9" spans="1:5" x14ac:dyDescent="0.25">
      <c r="A9" t="s">
        <v>58</v>
      </c>
      <c r="B9">
        <v>80</v>
      </c>
      <c r="C9" t="str">
        <f t="shared" si="0"/>
        <v>Šilutės r. sav (80 €)</v>
      </c>
      <c r="D9">
        <v>80</v>
      </c>
      <c r="E9">
        <v>1</v>
      </c>
    </row>
    <row r="10" spans="1:5" x14ac:dyDescent="0.25">
      <c r="A10" t="s">
        <v>75</v>
      </c>
      <c r="B10">
        <v>129.16999999999999</v>
      </c>
      <c r="C10" t="str">
        <f>_xlfn.CONCAT(A10," (",B10," €)")</f>
        <v>Neringos sav. (129,17 €)</v>
      </c>
      <c r="D10">
        <v>129.16999999999999</v>
      </c>
      <c r="E10">
        <v>1</v>
      </c>
    </row>
    <row r="11" spans="1:5" x14ac:dyDescent="0.25">
      <c r="A11" t="s">
        <v>79</v>
      </c>
      <c r="B11">
        <v>55</v>
      </c>
      <c r="C11" t="str">
        <f>_xlfn.CONCAT(A11," (",B11," €)")</f>
        <v>Rietavo sav. (55 €)</v>
      </c>
      <c r="D11">
        <v>55</v>
      </c>
      <c r="E11">
        <v>1</v>
      </c>
    </row>
    <row r="12" spans="1:5" x14ac:dyDescent="0.25">
      <c r="A12" t="s">
        <v>80</v>
      </c>
      <c r="B12">
        <v>10</v>
      </c>
      <c r="C12" t="str">
        <f t="shared" ref="C12:C14" si="1">_xlfn.CONCAT(A12," (",B12," €)")</f>
        <v>Gargždų m. (10 €)</v>
      </c>
      <c r="D12">
        <v>10</v>
      </c>
      <c r="E12">
        <v>1</v>
      </c>
    </row>
    <row r="13" spans="1:5" x14ac:dyDescent="0.25">
      <c r="A13" s="50" t="s">
        <v>103</v>
      </c>
      <c r="B13">
        <v>150</v>
      </c>
      <c r="C13" t="str">
        <f t="shared" si="1"/>
        <v>Pagėgių r. sav. (150 €)</v>
      </c>
      <c r="D13">
        <v>150</v>
      </c>
      <c r="E13">
        <v>1</v>
      </c>
    </row>
    <row r="14" spans="1:5" x14ac:dyDescent="0.25">
      <c r="A14" t="s">
        <v>104</v>
      </c>
      <c r="B14">
        <v>130</v>
      </c>
      <c r="C14" t="str">
        <f t="shared" si="1"/>
        <v>Mažeikių r. sav. (130 €)</v>
      </c>
      <c r="D14">
        <v>130</v>
      </c>
      <c r="E14">
        <v>1</v>
      </c>
    </row>
  </sheetData>
  <sheetProtection algorithmName="SHA-512" hashValue="2Nz1fSxKr0VR2TxU/yRN8o+QR0PSduWIDlP17Cc2asEhGeuK0daaMZId2Y2cdKYdPNe6GpoQHb3RZP39IRbHZA==" saltValue="StZfaNZv+MgvtWLs5eYqm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Užsakymo forma</vt:lpstr>
      <vt:lpstr>Atvykimo vietos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Edgaras Špučys</dc:creator>
  <cp:lastModifiedBy>Edvinas Mazūras</cp:lastModifiedBy>
  <cp:lastPrinted>2024-11-18T09:16:52Z</cp:lastPrinted>
  <dcterms:created xsi:type="dcterms:W3CDTF">2024-11-18T07:48:17Z</dcterms:created>
  <dcterms:modified xsi:type="dcterms:W3CDTF">2026-04-24T08:15:28Z</dcterms:modified>
</cp:coreProperties>
</file>